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0"/>
  <workbookPr filterPrivacy="1"/>
  <xr:revisionPtr revIDLastSave="0" documentId="8_{D57BEDCB-23FF-F643-83AC-9157B9D77DFF}" xr6:coauthVersionLast="45" xr6:coauthVersionMax="45" xr10:uidLastSave="{00000000-0000-0000-0000-000000000000}"/>
  <bookViews>
    <workbookView xWindow="0" yWindow="460" windowWidth="25440" windowHeight="15400" activeTab="1" xr2:uid="{00000000-000D-0000-FFFF-FFFF00000000}"/>
  </bookViews>
  <sheets>
    <sheet name="START" sheetId="2" r:id="rId1"/>
    <sheet name="PERSONAL MONTHLY BUDGE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1" l="1"/>
  <c r="E6" i="1"/>
  <c r="I51" i="1"/>
  <c r="H51" i="1"/>
  <c r="I44" i="1"/>
  <c r="H44" i="1"/>
  <c r="I38" i="1"/>
  <c r="H38" i="1"/>
  <c r="I31" i="1"/>
  <c r="H31" i="1"/>
  <c r="I22" i="1"/>
  <c r="H22" i="1"/>
  <c r="D62" i="1"/>
  <c r="C62" i="1"/>
  <c r="D52" i="1"/>
  <c r="C52" i="1"/>
  <c r="D45" i="1"/>
  <c r="C45" i="1"/>
  <c r="D39" i="1"/>
  <c r="C39" i="1"/>
  <c r="D32" i="1"/>
  <c r="C32" i="1"/>
  <c r="D23" i="1"/>
  <c r="J55" i="1" s="1"/>
  <c r="C23" i="1"/>
  <c r="J53" i="1" s="1"/>
  <c r="J47" i="1"/>
  <c r="J51" i="1" s="1"/>
  <c r="J48" i="1"/>
  <c r="J49" i="1"/>
  <c r="J50" i="1"/>
  <c r="J44" i="1"/>
  <c r="J41" i="1"/>
  <c r="J42" i="1"/>
  <c r="J43" i="1"/>
  <c r="J35" i="1"/>
  <c r="J38" i="1" s="1"/>
  <c r="J36" i="1"/>
  <c r="J37" i="1"/>
  <c r="J31" i="1"/>
  <c r="J25" i="1"/>
  <c r="J26" i="1"/>
  <c r="J27" i="1"/>
  <c r="J28" i="1"/>
  <c r="J29" i="1"/>
  <c r="J30" i="1"/>
  <c r="J22" i="1"/>
  <c r="J13" i="1"/>
  <c r="J14" i="1"/>
  <c r="J15" i="1"/>
  <c r="J16" i="1"/>
  <c r="J17" i="1"/>
  <c r="J18" i="1"/>
  <c r="J19" i="1"/>
  <c r="J20" i="1"/>
  <c r="J21" i="1"/>
  <c r="E62" i="1"/>
  <c r="E55" i="1"/>
  <c r="E56" i="1"/>
  <c r="E57" i="1"/>
  <c r="E58" i="1"/>
  <c r="E59" i="1"/>
  <c r="E60" i="1"/>
  <c r="E61" i="1"/>
  <c r="E48" i="1"/>
  <c r="E52" i="1" s="1"/>
  <c r="E49" i="1"/>
  <c r="E50" i="1"/>
  <c r="E51" i="1"/>
  <c r="E42" i="1"/>
  <c r="E45" i="1" s="1"/>
  <c r="E43" i="1"/>
  <c r="E44" i="1"/>
  <c r="J4" i="1" l="1"/>
  <c r="J6" i="1"/>
  <c r="E35" i="1"/>
  <c r="E39" i="1" s="1"/>
  <c r="E36" i="1"/>
  <c r="E37" i="1"/>
  <c r="E38" i="1"/>
  <c r="E26" i="1"/>
  <c r="E27" i="1"/>
  <c r="E28" i="1"/>
  <c r="E29" i="1"/>
  <c r="E30" i="1"/>
  <c r="E31" i="1"/>
  <c r="E13" i="1"/>
  <c r="E23" i="1" s="1"/>
  <c r="E14" i="1"/>
  <c r="E15" i="1"/>
  <c r="E16" i="1"/>
  <c r="E17" i="1"/>
  <c r="E18" i="1"/>
  <c r="E19" i="1"/>
  <c r="E20" i="1"/>
  <c r="E21" i="1"/>
  <c r="E22" i="1"/>
  <c r="E32" i="1" l="1"/>
  <c r="J57" i="1" s="1"/>
  <c r="J8" i="1"/>
</calcChain>
</file>

<file path=xl/sharedStrings.xml><?xml version="1.0" encoding="utf-8"?>
<sst xmlns="http://schemas.openxmlformats.org/spreadsheetml/2006/main" count="148" uniqueCount="92">
  <si>
    <t>PROJECTED MONTHLY INCOME</t>
  </si>
  <si>
    <t>Total monthly income</t>
  </si>
  <si>
    <t>ACTUAL MONTHLY INCOME</t>
  </si>
  <si>
    <t>HOUSING</t>
  </si>
  <si>
    <t>Projected Cost</t>
  </si>
  <si>
    <t>Actual Cost</t>
  </si>
  <si>
    <t>Difference</t>
  </si>
  <si>
    <t>ENTERTAINMENT</t>
  </si>
  <si>
    <t>Mortgage or rent</t>
  </si>
  <si>
    <t>Video/DVD</t>
  </si>
  <si>
    <t>Phone</t>
  </si>
  <si>
    <t>Electricity</t>
  </si>
  <si>
    <t>Movies</t>
  </si>
  <si>
    <t>Gas</t>
  </si>
  <si>
    <t>Water and sewer</t>
  </si>
  <si>
    <t>Sporting events</t>
  </si>
  <si>
    <t>Cable</t>
  </si>
  <si>
    <t>Other</t>
  </si>
  <si>
    <t>Maintenance or repairs</t>
  </si>
  <si>
    <t>Supplies</t>
  </si>
  <si>
    <t>LOANS</t>
  </si>
  <si>
    <t>TRANSPORTATION</t>
  </si>
  <si>
    <t>Personal</t>
  </si>
  <si>
    <t>Vehicle payment</t>
  </si>
  <si>
    <t>Student</t>
  </si>
  <si>
    <t>Credit card</t>
  </si>
  <si>
    <t>Insurance</t>
  </si>
  <si>
    <t>Licensing</t>
  </si>
  <si>
    <t>Fuel</t>
  </si>
  <si>
    <t>Maintenance</t>
  </si>
  <si>
    <t>INSURANCE</t>
  </si>
  <si>
    <t>Home</t>
  </si>
  <si>
    <t>Health</t>
  </si>
  <si>
    <t>Life</t>
  </si>
  <si>
    <t>SAVINGS OR INVESTMENTS</t>
  </si>
  <si>
    <t>Retirement account</t>
  </si>
  <si>
    <t>FOOD</t>
  </si>
  <si>
    <t>Investment account</t>
  </si>
  <si>
    <t>Groceries</t>
  </si>
  <si>
    <t>Dining out</t>
  </si>
  <si>
    <t>GIFTS AND DONATIONS</t>
  </si>
  <si>
    <t>Charity 1</t>
  </si>
  <si>
    <t>PETS</t>
  </si>
  <si>
    <t>Charity 2</t>
  </si>
  <si>
    <t>Food</t>
  </si>
  <si>
    <t>Charity 3</t>
  </si>
  <si>
    <t>Medical</t>
  </si>
  <si>
    <t>Grooming</t>
  </si>
  <si>
    <t>Toys</t>
  </si>
  <si>
    <t>LEGAL</t>
  </si>
  <si>
    <t>Attorney</t>
  </si>
  <si>
    <t>Alimony</t>
  </si>
  <si>
    <t>Payments on lien or judgment</t>
  </si>
  <si>
    <t>PERSONAL CARE</t>
  </si>
  <si>
    <t>Hair/nails</t>
  </si>
  <si>
    <t>Clothing</t>
  </si>
  <si>
    <t>TOTAL PROJECTED COST</t>
  </si>
  <si>
    <t>TOTAL ACTUAL COST</t>
  </si>
  <si>
    <t>Organization dues or fees</t>
  </si>
  <si>
    <t>TOTAL DIFFERENCE</t>
  </si>
  <si>
    <t>Subtotal</t>
  </si>
  <si>
    <t>PERSONAL MONTHLY BUDGET</t>
  </si>
  <si>
    <t>PROJECTED BALANCE 
(Projected income minus expenses)</t>
  </si>
  <si>
    <t>ACTUAL BALANCE 
(Actual income minus expenses)</t>
  </si>
  <si>
    <t>DIFFERENCE 
(Actual minus projected)</t>
  </si>
  <si>
    <t>Use this Personal Monthly Budget worksheet to track your Projected and Actual Monthly Income and Projected and Actual Cost.</t>
  </si>
  <si>
    <t>Enter expenses incurred on various categories in respective tables.</t>
  </si>
  <si>
    <t>Note: </t>
  </si>
  <si>
    <t>Additional instructions have been provided in column A in PERSONAL MONTHLY BUDGET worksheet. This text has been intentionally hidden. To remove text, select column A, then select DELETE. To unhide text, select column A, then change font color.</t>
  </si>
  <si>
    <t>To learn more about tables in the worksheet, press SHIFT and then F10 within a table, select the TABLE option, and then select ALTERNATIVE TEXT.</t>
  </si>
  <si>
    <t>ABOUT THIS TEMPLATE</t>
  </si>
  <si>
    <t>Create a Personal Monthly Budget in this worksheet. Helpful instructions on how to use this worksheet are in cells in this column. Arrow down to get started.</t>
  </si>
  <si>
    <t>Title of this worksheet is in cell at right. Next instruction is in cell A4.</t>
  </si>
  <si>
    <t>Projected Balance, Actual Balance, and Difference are auto calculated.</t>
  </si>
  <si>
    <t>Projected Monthly Income label is in cell at right. Enter Income 1 in cell E4 and Extra Income in E5 to calculate Total monthly income in E6. Next instruction is in cell A6.</t>
  </si>
  <si>
    <t>Projected Balance is auto calculated in cell J4, Actual Balance in J6, and Difference in J8. Next instruction is in cell A8.</t>
  </si>
  <si>
    <t>Actual Monthly Income label is in cell at right. Enter Income 1 in cell E8 and Extra Income in E9 to calculate Total monthly income in E10. Next instruction is in cell A12.</t>
  </si>
  <si>
    <t>Enter details in Housing table starting in cell at right and in Entertainment table starting in cell G12. Next instruction is in cell A25.</t>
  </si>
  <si>
    <t>Enter details in Transportation table starting in cell at right and in Loans table starting in cell G24. Next instruction is in cell A35.</t>
  </si>
  <si>
    <t>Enter details in Insurance table starting in cell at right and in Taxes table starting in cell G33. Next instruction is in cell A42.</t>
  </si>
  <si>
    <t>Enter details in Food table starting in cell at right and in Savings table starting in cell G40. Next instruction is in cell A48.</t>
  </si>
  <si>
    <t>Enter details in Pets table starting in cell at right and in Gifts table starting in cell G46. Next instruction is in cell A56.</t>
  </si>
  <si>
    <t>Enter details in Personal Care table starting in cell at right and in Legal table starting in cell G52. Next instruction is in cell A59.</t>
  </si>
  <si>
    <t>Total Projected Cost is auto calculated in cell J59, Total Actual Cost in J61, and Total Difference in J63.</t>
  </si>
  <si>
    <t xml:space="preserve">Income </t>
  </si>
  <si>
    <t>Extra Income</t>
  </si>
  <si>
    <t>Trash</t>
  </si>
  <si>
    <t>Gym</t>
  </si>
  <si>
    <t>Streaming Services</t>
  </si>
  <si>
    <t>Hobbies</t>
  </si>
  <si>
    <t>Books</t>
  </si>
  <si>
    <t>Medication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</si>
</sst>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8" formatCode="&quot;$&quot;#,##0.00_);[Red]\(&quot;$&quot;#,##0.00\)"/>
    <numFmt numFmtId="164" formatCode="&quot;$&quot;#,##0.00"/>
  </numFmts>
  <fonts count="10" x14ac:knownFonts="1">
    <font>
      <sz val="10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 tint="0.24994659260841701"/>
      <name val="Century Gothic"/>
      <family val="2"/>
      <scheme val="major"/>
    </font>
    <font>
      <b/>
      <sz val="10"/>
      <color theme="1" tint="0.24994659260841701"/>
      <name val="Century Gothic"/>
      <family val="2"/>
      <scheme val="major"/>
    </font>
    <font>
      <sz val="22"/>
      <color theme="3" tint="0.24994659260841701"/>
      <name val="Century Gothic"/>
      <family val="2"/>
      <scheme val="major"/>
    </font>
    <font>
      <sz val="11"/>
      <color theme="0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b/>
      <sz val="16"/>
      <color theme="1" tint="0.24994659260841701"/>
      <name val="Century Gothic"/>
      <family val="2"/>
      <scheme val="major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4" fillId="0" borderId="7" applyNumberFormat="0" applyFill="0" applyAlignment="0" applyProtection="0"/>
    <xf numFmtId="0" fontId="2" fillId="0" borderId="8" applyNumberFormat="0" applyFill="0" applyBorder="0" applyAlignment="0" applyProtection="0"/>
    <xf numFmtId="0" fontId="3" fillId="0" borderId="9" applyNumberFormat="0" applyFill="0" applyBorder="0" applyAlignment="0" applyProtection="0"/>
  </cellStyleXfs>
  <cellXfs count="26">
    <xf numFmtId="0" fontId="0" fillId="0" borderId="0" xfId="0"/>
    <xf numFmtId="0" fontId="4" fillId="0" borderId="7" xfId="1"/>
    <xf numFmtId="0" fontId="1" fillId="0" borderId="0" xfId="0" applyFont="1"/>
    <xf numFmtId="164" fontId="0" fillId="0" borderId="0" xfId="0" applyNumberFormat="1"/>
    <xf numFmtId="0" fontId="2" fillId="0" borderId="0" xfId="0" applyFont="1"/>
    <xf numFmtId="8" fontId="2" fillId="0" borderId="2" xfId="0" applyNumberFormat="1" applyFont="1" applyFill="1" applyBorder="1"/>
    <xf numFmtId="8" fontId="2" fillId="0" borderId="3" xfId="0" applyNumberFormat="1" applyFont="1" applyFill="1" applyBorder="1"/>
    <xf numFmtId="8" fontId="3" fillId="2" borderId="4" xfId="0" applyNumberFormat="1" applyFont="1" applyFill="1" applyBorder="1"/>
    <xf numFmtId="0" fontId="0" fillId="0" borderId="0" xfId="0" applyFont="1" applyFill="1" applyBorder="1"/>
    <xf numFmtId="164" fontId="0" fillId="0" borderId="0" xfId="0" applyNumberFormat="1" applyFont="1" applyFill="1" applyBorder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/>
    <xf numFmtId="0" fontId="9" fillId="0" borderId="0" xfId="0" applyFont="1"/>
    <xf numFmtId="0" fontId="8" fillId="3" borderId="0" xfId="2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1" xfId="3" applyBorder="1" applyAlignment="1">
      <alignment horizontal="left" vertical="center"/>
    </xf>
    <xf numFmtId="8" fontId="3" fillId="2" borderId="1" xfId="0" applyNumberFormat="1" applyFont="1" applyFill="1" applyBorder="1" applyAlignment="1">
      <alignment vertical="center"/>
    </xf>
    <xf numFmtId="0" fontId="2" fillId="0" borderId="5" xfId="2" applyBorder="1" applyAlignment="1">
      <alignment vertical="center"/>
    </xf>
    <xf numFmtId="0" fontId="2" fillId="0" borderId="6" xfId="2" applyBorder="1" applyAlignment="1">
      <alignment vertical="center"/>
    </xf>
    <xf numFmtId="0" fontId="2" fillId="0" borderId="2" xfId="2" applyBorder="1" applyAlignment="1">
      <alignment vertical="center" wrapText="1"/>
    </xf>
    <xf numFmtId="0" fontId="2" fillId="0" borderId="3" xfId="2" applyBorder="1" applyAlignment="1">
      <alignment vertical="center" wrapText="1"/>
    </xf>
    <xf numFmtId="0" fontId="2" fillId="0" borderId="4" xfId="2" applyBorder="1" applyAlignment="1">
      <alignment vertical="center" wrapText="1"/>
    </xf>
    <xf numFmtId="0" fontId="2" fillId="0" borderId="1" xfId="2" applyBorder="1" applyAlignment="1">
      <alignment horizontal="left" vertical="center" wrapText="1"/>
    </xf>
    <xf numFmtId="0" fontId="2" fillId="0" borderId="1" xfId="2" applyBorder="1" applyAlignment="1">
      <alignment horizontal="left" vertical="center"/>
    </xf>
  </cellXfs>
  <cellStyles count="4">
    <cellStyle name="Heading 1" xfId="1" builtinId="16" customBuiltin="1"/>
    <cellStyle name="Heading 2" xfId="2" builtinId="17" customBuiltin="1"/>
    <cellStyle name="Heading 3" xfId="3" builtinId="18" customBuiltin="1"/>
    <cellStyle name="Normal" xfId="0" builtinId="0" customBuiltin="1"/>
  </cellStyles>
  <dxfs count="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color rgb="FFC00000"/>
      </font>
    </dxf>
    <dxf>
      <font>
        <color rgb="FFC00000"/>
      </font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 val="0"/>
        <i val="0"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StyleLight9" defaultPivotStyle="PivotStyleLight16">
    <tableStyle name="Personal monthly budget" pivot="0" count="7" xr9:uid="{DF2684C2-C435-47FA-9646-E632C3AE8948}">
      <tableStyleElement type="wholeTable" dxfId="72"/>
      <tableStyleElement type="headerRow" dxfId="71"/>
      <tableStyleElement type="totalRow" dxfId="70"/>
      <tableStyleElement type="firstColumn" dxfId="69"/>
      <tableStyleElement type="lastColumn" dxfId="68"/>
      <tableStyleElement type="firstRowStripe" dxfId="67"/>
      <tableStyleElement type="firstColumnStripe" dxfId="6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104776</xdr:rowOff>
    </xdr:from>
    <xdr:to>
      <xdr:col>1</xdr:col>
      <xdr:colOff>1047750</xdr:colOff>
      <xdr:row>1</xdr:row>
      <xdr:rowOff>344509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AA05841-96CB-4DB9-B6D0-DFBE4B3C4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104776"/>
          <a:ext cx="923925" cy="43023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ousing" displayName="Housing" ref="B12:E23" totalsRowCount="1">
  <autoFilter ref="B12:E22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HOUSING" totalsRowLabel="Subtotal" totalsRowDxfId="63"/>
    <tableColumn id="2" xr3:uid="{00000000-0010-0000-0000-000002000000}" name="Projected Cost" totalsRowFunction="custom" totalsRowDxfId="62">
      <totalsRowFormula>SUM(Housing[Projected Cost])</totalsRowFormula>
    </tableColumn>
    <tableColumn id="3" xr3:uid="{00000000-0010-0000-0000-000003000000}" name="Actual Cost" totalsRowFunction="custom" totalsRowDxfId="61">
      <totalsRowFormula>SUM(Housing[Actual Cost])</totalsRowFormula>
    </tableColumn>
    <tableColumn id="4" xr3:uid="{00000000-0010-0000-0000-000004000000}" name="Difference" totalsRowFunction="custom" dataDxfId="60" totalsRowDxfId="59">
      <calculatedColumnFormula>SUM(C13-D13)</calculatedColumnFormula>
      <totalsRowFormula>SUM(E13:E22)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Legal" displayName="Legal" ref="G46:J51" totalsRowCount="1" headerRowCellStyle="Normal">
  <autoFilter ref="G46:J50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A00-000001000000}" name="LEGAL" totalsRowLabel="Subtotal"/>
    <tableColumn id="2" xr3:uid="{00000000-0010-0000-0A00-000002000000}" name="Projected Cost" totalsRowFunction="custom" dataDxfId="10" totalsRowDxfId="9">
      <totalsRowFormula>SUM(Legal[Projected Cost])</totalsRowFormula>
    </tableColumn>
    <tableColumn id="3" xr3:uid="{00000000-0010-0000-0A00-000003000000}" name="Actual Cost" totalsRowFunction="custom" dataDxfId="8" totalsRowDxfId="7">
      <totalsRowFormula>SUM(Legal[Actual Cost])</totalsRowFormula>
    </tableColumn>
    <tableColumn id="4" xr3:uid="{00000000-0010-0000-0A00-000004000000}" name="Difference" totalsRowFunction="custom" dataDxfId="6" totalsRowDxfId="5">
      <calculatedColumnFormula>SUM(H47-I47)</calculatedColumnFormula>
      <totalsRowFormula>SUM(Legal[Difference])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PersonalCare" displayName="PersonalCare" ref="B54:E62" totalsRowCount="1">
  <autoFilter ref="B54:E61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B00-000001000000}" name="PERSONAL CARE" totalsRowLabel="Subtotal" totalsRowDxfId="4"/>
    <tableColumn id="2" xr3:uid="{00000000-0010-0000-0B00-000002000000}" name="Projected Cost" totalsRowFunction="custom" totalsRowDxfId="3">
      <totalsRowFormula>SUM(PersonalCare[Projected Cost])</totalsRowFormula>
    </tableColumn>
    <tableColumn id="3" xr3:uid="{00000000-0010-0000-0B00-000003000000}" name="Actual Cost" totalsRowFunction="custom" totalsRowDxfId="2">
      <totalsRowFormula>SUM(PersonalCare[Actual Cost])</totalsRowFormula>
    </tableColumn>
    <tableColumn id="4" xr3:uid="{00000000-0010-0000-0B00-000004000000}" name="Difference" totalsRowFunction="custom" dataDxfId="1" totalsRowDxfId="0">
      <calculatedColumnFormula>SUM(C55-D55)</calculatedColumnFormula>
      <totalsRowFormula>SUM(PersonalCare[Difference])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Entertainment" displayName="Entertainment" ref="G12:J22" totalsRowCount="1" headerRowCellStyle="Normal">
  <autoFilter ref="G12:J21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ENTERTAINMENT" totalsRowLabel="Subtotal"/>
    <tableColumn id="2" xr3:uid="{00000000-0010-0000-0100-000002000000}" name="Projected Cost" totalsRowFunction="custom" dataDxfId="58" totalsRowDxfId="57">
      <totalsRowFormula>SUM(Entertainment[Projected Cost])</totalsRowFormula>
    </tableColumn>
    <tableColumn id="3" xr3:uid="{00000000-0010-0000-0100-000003000000}" name="Actual Cost" totalsRowFunction="custom" dataDxfId="56" totalsRowDxfId="55">
      <totalsRowFormula>SUM(Entertainment[Actual Cost])</totalsRowFormula>
    </tableColumn>
    <tableColumn id="4" xr3:uid="{00000000-0010-0000-0100-000004000000}" name="Difference" totalsRowFunction="custom" dataDxfId="54" totalsRowDxfId="53">
      <calculatedColumnFormula>SUM(H13-I13)</calculatedColumnFormula>
      <totalsRowFormula>SUM(Entertainment[Difference])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Loans" displayName="Loans" ref="G24:J31" totalsRowCount="1">
  <autoFilter ref="G24:J30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LOANS" totalsRowLabel="Subtotal"/>
    <tableColumn id="2" xr3:uid="{00000000-0010-0000-0200-000002000000}" name="Projected Cost" totalsRowFunction="custom" dataDxfId="52" totalsRowDxfId="51">
      <totalsRowFormula>SUM(Loans[Projected Cost])</totalsRowFormula>
    </tableColumn>
    <tableColumn id="3" xr3:uid="{00000000-0010-0000-0200-000003000000}" name="Actual Cost" totalsRowFunction="custom" dataDxfId="50" totalsRowDxfId="49">
      <totalsRowFormula>SUM(Loans[Actual Cost])</totalsRowFormula>
    </tableColumn>
    <tableColumn id="4" xr3:uid="{00000000-0010-0000-0200-000004000000}" name="Difference" totalsRowFunction="custom" dataDxfId="48" totalsRowDxfId="47">
      <calculatedColumnFormula>SUM(H25-I25)</calculatedColumnFormula>
      <totalsRowFormula>SUM(Loans[Difference])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ransportation" displayName="Transportation" ref="B25:E32" totalsRowCount="1" headerRowCellStyle="Normal">
  <autoFilter ref="B25:E31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TRANSPORTATION" totalsRowLabel="Subtotal"/>
    <tableColumn id="2" xr3:uid="{00000000-0010-0000-0300-000002000000}" name="Projected Cost" totalsRowFunction="custom" dataDxfId="46" totalsRowDxfId="45">
      <totalsRowFormula>SUM(Transportation[Projected Cost])</totalsRowFormula>
    </tableColumn>
    <tableColumn id="3" xr3:uid="{00000000-0010-0000-0300-000003000000}" name="Actual Cost" totalsRowFunction="custom" dataDxfId="44" totalsRowDxfId="43">
      <totalsRowFormula>SUM(Transportation[Actual Cost])</totalsRowFormula>
    </tableColumn>
    <tableColumn id="4" xr3:uid="{00000000-0010-0000-0300-000004000000}" name="Difference" totalsRowFunction="custom" dataDxfId="42" totalsRowDxfId="41">
      <calculatedColumnFormula>SUM(C26-D26)</calculatedColumnFormula>
      <totalsRowFormula>SUM(E26:E31)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Insurance" displayName="Insurance" ref="B34:E39" totalsRowCount="1" headerRowCellStyle="Normal">
  <autoFilter ref="B34:E38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400-000001000000}" name="INSURANCE" totalsRowLabel="Subtotal"/>
    <tableColumn id="2" xr3:uid="{00000000-0010-0000-0400-000002000000}" name="Projected Cost" totalsRowFunction="custom" dataDxfId="40" totalsRowDxfId="39">
      <totalsRowFormula>SUM(Insurance[Projected Cost])</totalsRowFormula>
    </tableColumn>
    <tableColumn id="3" xr3:uid="{00000000-0010-0000-0400-000003000000}" name="Actual Cost" totalsRowFunction="custom" dataDxfId="38" totalsRowDxfId="37">
      <totalsRowFormula>SUM(Insurance[Actual Cost])</totalsRowFormula>
    </tableColumn>
    <tableColumn id="4" xr3:uid="{00000000-0010-0000-0400-000004000000}" name="Difference" totalsRowFunction="custom" dataDxfId="36" totalsRowDxfId="35">
      <calculatedColumnFormula>SUM(C35-D35)</calculatedColumnFormula>
      <totalsRowFormula>SUM(E35:E38)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Savings" displayName="Savings" ref="G34:J38" totalsRowCount="1" headerRowCellStyle="Normal">
  <autoFilter ref="G34:J37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600-000001000000}" name="SAVINGS OR INVESTMENTS" totalsRowLabel="Subtotal"/>
    <tableColumn id="2" xr3:uid="{00000000-0010-0000-0600-000002000000}" name="Projected Cost" totalsRowFunction="custom" dataDxfId="34" totalsRowDxfId="33">
      <totalsRowFormula>SUM(Savings[Projected Cost])</totalsRowFormula>
    </tableColumn>
    <tableColumn id="3" xr3:uid="{00000000-0010-0000-0600-000003000000}" name="Actual Cost" totalsRowFunction="custom" dataDxfId="32" totalsRowDxfId="31">
      <totalsRowFormula>SUM(Savings[Actual Cost])</totalsRowFormula>
    </tableColumn>
    <tableColumn id="4" xr3:uid="{00000000-0010-0000-0600-000004000000}" name="Difference" totalsRowFunction="custom" dataDxfId="30" totalsRowDxfId="29">
      <calculatedColumnFormula>SUM(H35-I35)</calculatedColumnFormula>
      <totalsRowFormula>SUM(Savings[Difference])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Food" displayName="Food" ref="B41:E45" totalsRowCount="1" headerRowCellStyle="Normal">
  <autoFilter ref="B41:E44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700-000001000000}" name="FOOD" totalsRowLabel="Subtotal"/>
    <tableColumn id="2" xr3:uid="{00000000-0010-0000-0700-000002000000}" name="Projected Cost" totalsRowFunction="custom" dataDxfId="28" totalsRowDxfId="27">
      <totalsRowFormula>SUM(Food[Projected Cost])</totalsRowFormula>
    </tableColumn>
    <tableColumn id="3" xr3:uid="{00000000-0010-0000-0700-000003000000}" name="Actual Cost" totalsRowFunction="custom" dataDxfId="26" totalsRowDxfId="25">
      <totalsRowFormula>SUM(Food[Actual Cost])</totalsRowFormula>
    </tableColumn>
    <tableColumn id="4" xr3:uid="{00000000-0010-0000-0700-000004000000}" name="Difference" totalsRowFunction="custom" dataDxfId="24" totalsRowDxfId="23">
      <calculatedColumnFormula>SUM(C42-D42)</calculatedColumnFormula>
      <totalsRowFormula>SUM(E42:E44)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Gifts" displayName="Gifts" ref="G40:J44" totalsRowCount="1" headerRowCellStyle="Normal">
  <autoFilter ref="G40:J43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800-000001000000}" name="GIFTS AND DONATIONS" totalsRowLabel="Subtotal"/>
    <tableColumn id="2" xr3:uid="{00000000-0010-0000-0800-000002000000}" name="Projected Cost" totalsRowFunction="custom" dataDxfId="22" totalsRowDxfId="21">
      <totalsRowFormula>SUM(Gifts[Projected Cost])</totalsRowFormula>
    </tableColumn>
    <tableColumn id="3" xr3:uid="{00000000-0010-0000-0800-000003000000}" name="Actual Cost" totalsRowFunction="custom" dataDxfId="20" totalsRowDxfId="19">
      <totalsRowFormula>SUM(Gifts[Actual Cost])</totalsRowFormula>
    </tableColumn>
    <tableColumn id="4" xr3:uid="{00000000-0010-0000-0800-000004000000}" name="Difference" totalsRowFunction="custom" dataDxfId="18" totalsRowDxfId="17">
      <calculatedColumnFormula>SUM(H41-I41)</calculatedColumnFormula>
      <totalsRowFormula>SUM(Gifts[Difference])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Pets" displayName="Pets" ref="B47:E52" totalsRowCount="1">
  <autoFilter ref="B47:E51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900-000001000000}" name="PETS" totalsRowLabel="Subtotal"/>
    <tableColumn id="2" xr3:uid="{00000000-0010-0000-0900-000002000000}" name="Projected Cost" totalsRowFunction="custom" dataDxfId="16" totalsRowDxfId="15">
      <totalsRowFormula>SUM(Pets[Projected Cost])</totalsRowFormula>
    </tableColumn>
    <tableColumn id="3" xr3:uid="{00000000-0010-0000-0900-000003000000}" name="Actual Cost" totalsRowFunction="custom" dataDxfId="14" totalsRowDxfId="13">
      <totalsRowFormula>SUM(Pets[Actual Cost])</totalsRowFormula>
    </tableColumn>
    <tableColumn id="4" xr3:uid="{00000000-0010-0000-0900-000004000000}" name="Difference" totalsRowFunction="custom" dataDxfId="12" totalsRowDxfId="11">
      <calculatedColumnFormula>SUM(C48*D48)</calculatedColumnFormula>
      <totalsRowFormula>SUM(Pets[Difference])</totalsRow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heme/theme1.xml><?xml version="1.0" encoding="utf-8"?>
<a:theme xmlns:a="http://schemas.openxmlformats.org/drawingml/2006/main" name="WeightLossTracker">
  <a:themeElements>
    <a:clrScheme name="WeightLossTracker_color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7B0B8"/>
      </a:accent1>
      <a:accent2>
        <a:srgbClr val="FF6B6B"/>
      </a:accent2>
      <a:accent3>
        <a:srgbClr val="556270"/>
      </a:accent3>
      <a:accent4>
        <a:srgbClr val="81B63C"/>
      </a:accent4>
      <a:accent5>
        <a:srgbClr val="ED932C"/>
      </a:accent5>
      <a:accent6>
        <a:srgbClr val="A0729D"/>
      </a:accent6>
      <a:hlink>
        <a:srgbClr val="39ADDC"/>
      </a:hlink>
      <a:folHlink>
        <a:srgbClr val="895EA7"/>
      </a:folHlink>
    </a:clrScheme>
    <a:fontScheme name="Finance charge">
      <a:majorFont>
        <a:latin typeface="Century Gothic"/>
        <a:ea typeface=""/>
        <a:cs typeface=""/>
      </a:majorFont>
      <a:minorFont>
        <a:latin typeface="Calibri"/>
        <a:ea typeface=""/>
        <a:cs typeface=""/>
      </a:minorFont>
    </a:fontScheme>
    <a:fmtScheme name="Spring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lumMod val="110000"/>
              </a:schemeClr>
            </a:gs>
            <a:gs pos="100000">
              <a:schemeClr val="phClr">
                <a:tint val="100000"/>
                <a:shade val="85000"/>
                <a:lumMod val="8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7000"/>
                <a:satMod val="100000"/>
                <a:lumMod val="110000"/>
              </a:schemeClr>
            </a:gs>
            <a:gs pos="100000">
              <a:schemeClr val="phClr">
                <a:shade val="85000"/>
                <a:lumMod val="80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88900" dist="38100" dir="5400000" algn="ctr" rotWithShape="0">
              <a:srgbClr val="000000">
                <a:alpha val="65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5400000"/>
            </a:lightRig>
          </a:scene3d>
          <a:sp3d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100000"/>
                <a:hueMod val="100000"/>
                <a:satMod val="106000"/>
                <a:lumMod val="100000"/>
              </a:schemeClr>
            </a:gs>
            <a:gs pos="88000">
              <a:schemeClr val="phClr">
                <a:tint val="90000"/>
                <a:shade val="68000"/>
                <a:hueMod val="100000"/>
                <a:satMod val="114000"/>
                <a:lumMod val="74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4000"/>
                <a:shade val="100000"/>
                <a:hueMod val="100000"/>
                <a:satMod val="118000"/>
                <a:lumMod val="100000"/>
              </a:schemeClr>
            </a:gs>
            <a:gs pos="100000">
              <a:schemeClr val="phClr">
                <a:tint val="98000"/>
                <a:shade val="68000"/>
                <a:hueMod val="100000"/>
                <a:satMod val="118000"/>
                <a:lumMod val="82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CF256-A10A-4A5C-8FB4-95F27AB5BFA3}">
  <sheetPr>
    <tabColor theme="9" tint="-0.499984740745262"/>
  </sheetPr>
  <dimension ref="B1:B7"/>
  <sheetViews>
    <sheetView showGridLines="0" workbookViewId="0"/>
  </sheetViews>
  <sheetFormatPr baseColWidth="10" defaultColWidth="9" defaultRowHeight="14" x14ac:dyDescent="0.2"/>
  <cols>
    <col min="1" max="1" width="2.796875" customWidth="1"/>
    <col min="2" max="2" width="80.796875" customWidth="1"/>
    <col min="3" max="3" width="2.796875" customWidth="1"/>
  </cols>
  <sheetData>
    <row r="1" spans="2:2" s="15" customFormat="1" ht="30" customHeight="1" x14ac:dyDescent="0.2">
      <c r="B1" s="14" t="s">
        <v>70</v>
      </c>
    </row>
    <row r="2" spans="2:2" ht="30" customHeight="1" x14ac:dyDescent="0.2">
      <c r="B2" s="10" t="s">
        <v>65</v>
      </c>
    </row>
    <row r="3" spans="2:2" ht="30" customHeight="1" x14ac:dyDescent="0.2">
      <c r="B3" s="10" t="s">
        <v>66</v>
      </c>
    </row>
    <row r="4" spans="2:2" ht="30" customHeight="1" x14ac:dyDescent="0.2">
      <c r="B4" s="10" t="s">
        <v>73</v>
      </c>
    </row>
    <row r="5" spans="2:2" ht="30" customHeight="1" x14ac:dyDescent="0.2">
      <c r="B5" s="11" t="s">
        <v>67</v>
      </c>
    </row>
    <row r="6" spans="2:2" ht="45.75" customHeight="1" x14ac:dyDescent="0.2">
      <c r="B6" s="10" t="s">
        <v>68</v>
      </c>
    </row>
    <row r="7" spans="2:2" ht="36.75" customHeight="1" x14ac:dyDescent="0.2">
      <c r="B7" s="10" t="s">
        <v>69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J63"/>
  <sheetViews>
    <sheetView showGridLines="0" tabSelected="1" topLeftCell="A34" workbookViewId="0">
      <selection activeCell="J10" sqref="J10"/>
    </sheetView>
  </sheetViews>
  <sheetFormatPr baseColWidth="10" defaultColWidth="9" defaultRowHeight="14" x14ac:dyDescent="0.2"/>
  <cols>
    <col min="1" max="1" width="2.796875" style="13" customWidth="1"/>
    <col min="2" max="2" width="19.59765625" customWidth="1"/>
    <col min="3" max="3" width="16" customWidth="1"/>
    <col min="4" max="4" width="13" customWidth="1"/>
    <col min="5" max="5" width="12.59765625" customWidth="1"/>
    <col min="6" max="6" width="2.796875" customWidth="1"/>
    <col min="7" max="7" width="27.19921875" customWidth="1"/>
    <col min="8" max="8" width="16" customWidth="1"/>
    <col min="9" max="9" width="13" customWidth="1"/>
    <col min="10" max="10" width="12.59765625" customWidth="1"/>
    <col min="11" max="11" width="2.796875" customWidth="1"/>
  </cols>
  <sheetData>
    <row r="1" spans="1:10" s="2" customFormat="1" ht="15" x14ac:dyDescent="0.2">
      <c r="A1" s="12" t="s">
        <v>71</v>
      </c>
    </row>
    <row r="2" spans="1:10" s="2" customFormat="1" ht="29" thickBot="1" x14ac:dyDescent="0.35">
      <c r="A2" s="12" t="s">
        <v>72</v>
      </c>
      <c r="C2" s="1" t="s">
        <v>61</v>
      </c>
      <c r="D2" s="1"/>
      <c r="E2" s="1"/>
      <c r="F2" s="1"/>
      <c r="G2" s="1"/>
      <c r="H2" s="1"/>
      <c r="I2" s="1"/>
      <c r="J2" s="1"/>
    </row>
    <row r="4" spans="1:10" x14ac:dyDescent="0.2">
      <c r="A4" s="13" t="s">
        <v>74</v>
      </c>
      <c r="B4" s="21" t="s">
        <v>0</v>
      </c>
      <c r="C4" s="19" t="s">
        <v>84</v>
      </c>
      <c r="D4" s="20"/>
      <c r="E4" s="5"/>
      <c r="G4" s="24" t="s">
        <v>62</v>
      </c>
      <c r="H4" s="25"/>
      <c r="I4" s="25"/>
      <c r="J4" s="18">
        <f>SUM(E6+J53)</f>
        <v>0</v>
      </c>
    </row>
    <row r="5" spans="1:10" x14ac:dyDescent="0.2">
      <c r="B5" s="22"/>
      <c r="C5" s="19" t="s">
        <v>85</v>
      </c>
      <c r="D5" s="20"/>
      <c r="E5" s="6"/>
      <c r="G5" s="25"/>
      <c r="H5" s="25"/>
      <c r="I5" s="25"/>
      <c r="J5" s="18"/>
    </row>
    <row r="6" spans="1:10" x14ac:dyDescent="0.2">
      <c r="A6" s="13" t="s">
        <v>75</v>
      </c>
      <c r="B6" s="23"/>
      <c r="C6" s="19" t="s">
        <v>1</v>
      </c>
      <c r="D6" s="20"/>
      <c r="E6" s="7">
        <f>SUM(E4:E5)</f>
        <v>0</v>
      </c>
      <c r="G6" s="24" t="s">
        <v>63</v>
      </c>
      <c r="H6" s="25"/>
      <c r="I6" s="25"/>
      <c r="J6" s="18">
        <f>SUM(E10+J55)</f>
        <v>0</v>
      </c>
    </row>
    <row r="7" spans="1:10" x14ac:dyDescent="0.2">
      <c r="B7" s="4"/>
      <c r="C7" s="4"/>
      <c r="D7" s="4"/>
      <c r="E7" s="4"/>
      <c r="G7" s="25"/>
      <c r="H7" s="25"/>
      <c r="I7" s="25"/>
      <c r="J7" s="18"/>
    </row>
    <row r="8" spans="1:10" x14ac:dyDescent="0.2">
      <c r="A8" s="13" t="s">
        <v>76</v>
      </c>
      <c r="B8" s="21" t="s">
        <v>2</v>
      </c>
      <c r="C8" s="19" t="s">
        <v>84</v>
      </c>
      <c r="D8" s="20"/>
      <c r="E8" s="5"/>
      <c r="G8" s="24" t="s">
        <v>64</v>
      </c>
      <c r="H8" s="25"/>
      <c r="I8" s="25"/>
      <c r="J8" s="18">
        <f>SUM(J4-J6)</f>
        <v>0</v>
      </c>
    </row>
    <row r="9" spans="1:10" x14ac:dyDescent="0.2">
      <c r="B9" s="22"/>
      <c r="C9" s="19" t="s">
        <v>85</v>
      </c>
      <c r="D9" s="20"/>
      <c r="E9" s="6"/>
      <c r="G9" s="25"/>
      <c r="H9" s="25"/>
      <c r="I9" s="25"/>
      <c r="J9" s="18"/>
    </row>
    <row r="10" spans="1:10" x14ac:dyDescent="0.2">
      <c r="B10" s="23"/>
      <c r="C10" s="19" t="s">
        <v>1</v>
      </c>
      <c r="D10" s="20"/>
      <c r="E10" s="7">
        <f>SUM(E8:E9)</f>
        <v>0</v>
      </c>
    </row>
    <row r="12" spans="1:10" x14ac:dyDescent="0.2">
      <c r="A12" s="13" t="s">
        <v>77</v>
      </c>
      <c r="B12" s="8" t="s">
        <v>3</v>
      </c>
      <c r="C12" s="8" t="s">
        <v>4</v>
      </c>
      <c r="D12" s="8" t="s">
        <v>5</v>
      </c>
      <c r="E12" s="8" t="s">
        <v>6</v>
      </c>
      <c r="G12" t="s">
        <v>7</v>
      </c>
      <c r="H12" t="s">
        <v>4</v>
      </c>
      <c r="I12" t="s">
        <v>5</v>
      </c>
      <c r="J12" t="s">
        <v>6</v>
      </c>
    </row>
    <row r="13" spans="1:10" x14ac:dyDescent="0.2">
      <c r="B13" s="8" t="s">
        <v>8</v>
      </c>
      <c r="C13" s="9"/>
      <c r="D13" s="9"/>
      <c r="E13" s="9">
        <f t="shared" ref="E13:E22" si="0">SUM(C13-D13)</f>
        <v>0</v>
      </c>
      <c r="G13" t="s">
        <v>9</v>
      </c>
      <c r="H13" s="3"/>
      <c r="I13" s="3"/>
      <c r="J13" s="3">
        <f t="shared" ref="J13:J21" si="1">SUM(H13-I13)</f>
        <v>0</v>
      </c>
    </row>
    <row r="14" spans="1:10" x14ac:dyDescent="0.2">
      <c r="B14" s="8" t="s">
        <v>10</v>
      </c>
      <c r="C14" s="9"/>
      <c r="D14" s="9"/>
      <c r="E14" s="9">
        <f t="shared" si="0"/>
        <v>0</v>
      </c>
      <c r="G14" t="s">
        <v>90</v>
      </c>
      <c r="H14" s="3"/>
      <c r="I14" s="3"/>
      <c r="J14" s="3">
        <f t="shared" si="1"/>
        <v>0</v>
      </c>
    </row>
    <row r="15" spans="1:10" x14ac:dyDescent="0.2">
      <c r="B15" s="8" t="s">
        <v>11</v>
      </c>
      <c r="C15" s="9"/>
      <c r="D15" s="9"/>
      <c r="E15" s="9">
        <f t="shared" si="0"/>
        <v>0</v>
      </c>
      <c r="G15" t="s">
        <v>12</v>
      </c>
      <c r="H15" s="3"/>
      <c r="I15" s="3"/>
      <c r="J15" s="3">
        <f t="shared" si="1"/>
        <v>0</v>
      </c>
    </row>
    <row r="16" spans="1:10" x14ac:dyDescent="0.2">
      <c r="B16" s="8" t="s">
        <v>13</v>
      </c>
      <c r="C16" s="9"/>
      <c r="D16" s="9"/>
      <c r="E16" s="9">
        <f t="shared" si="0"/>
        <v>0</v>
      </c>
      <c r="G16" t="s">
        <v>88</v>
      </c>
      <c r="H16" s="3"/>
      <c r="I16" s="3"/>
      <c r="J16" s="3">
        <f t="shared" si="1"/>
        <v>0</v>
      </c>
    </row>
    <row r="17" spans="1:10" x14ac:dyDescent="0.2">
      <c r="B17" s="8" t="s">
        <v>14</v>
      </c>
      <c r="C17" s="9"/>
      <c r="D17" s="9"/>
      <c r="E17" s="9">
        <f t="shared" si="0"/>
        <v>0</v>
      </c>
      <c r="G17" t="s">
        <v>15</v>
      </c>
      <c r="H17" s="3"/>
      <c r="I17" s="3"/>
      <c r="J17" s="3">
        <f t="shared" si="1"/>
        <v>0</v>
      </c>
    </row>
    <row r="18" spans="1:10" x14ac:dyDescent="0.2">
      <c r="B18" s="8" t="s">
        <v>16</v>
      </c>
      <c r="C18" s="9"/>
      <c r="D18" s="9"/>
      <c r="E18" s="9">
        <f t="shared" si="0"/>
        <v>0</v>
      </c>
      <c r="G18" t="s">
        <v>89</v>
      </c>
      <c r="H18" s="3"/>
      <c r="I18" s="3"/>
      <c r="J18" s="3">
        <f t="shared" si="1"/>
        <v>0</v>
      </c>
    </row>
    <row r="19" spans="1:10" x14ac:dyDescent="0.2">
      <c r="B19" s="8" t="s">
        <v>86</v>
      </c>
      <c r="C19" s="9"/>
      <c r="D19" s="9"/>
      <c r="E19" s="9">
        <f t="shared" si="0"/>
        <v>0</v>
      </c>
      <c r="G19" t="s">
        <v>17</v>
      </c>
      <c r="H19" s="3"/>
      <c r="I19" s="3"/>
      <c r="J19" s="3">
        <f t="shared" si="1"/>
        <v>0</v>
      </c>
    </row>
    <row r="20" spans="1:10" x14ac:dyDescent="0.2">
      <c r="B20" s="8" t="s">
        <v>18</v>
      </c>
      <c r="C20" s="9"/>
      <c r="D20" s="9"/>
      <c r="E20" s="9">
        <f t="shared" si="0"/>
        <v>0</v>
      </c>
      <c r="G20" t="s">
        <v>17</v>
      </c>
      <c r="H20" s="3"/>
      <c r="I20" s="3"/>
      <c r="J20" s="3">
        <f t="shared" si="1"/>
        <v>0</v>
      </c>
    </row>
    <row r="21" spans="1:10" x14ac:dyDescent="0.2">
      <c r="B21" s="8" t="s">
        <v>19</v>
      </c>
      <c r="C21" s="9"/>
      <c r="D21" s="9"/>
      <c r="E21" s="9">
        <f t="shared" si="0"/>
        <v>0</v>
      </c>
      <c r="G21" t="s">
        <v>17</v>
      </c>
      <c r="H21" s="3"/>
      <c r="I21" s="3"/>
      <c r="J21" s="3">
        <f t="shared" si="1"/>
        <v>0</v>
      </c>
    </row>
    <row r="22" spans="1:10" x14ac:dyDescent="0.2">
      <c r="B22" s="8" t="s">
        <v>17</v>
      </c>
      <c r="C22" s="9"/>
      <c r="D22" s="9"/>
      <c r="E22" s="9">
        <f t="shared" si="0"/>
        <v>0</v>
      </c>
      <c r="G22" t="s">
        <v>60</v>
      </c>
      <c r="H22" s="3">
        <f>SUM(Entertainment[Projected Cost])</f>
        <v>0</v>
      </c>
      <c r="I22" s="3">
        <f>SUM(Entertainment[Actual Cost])</f>
        <v>0</v>
      </c>
      <c r="J22" s="3">
        <f>SUM(Entertainment[Difference])</f>
        <v>0</v>
      </c>
    </row>
    <row r="23" spans="1:10" x14ac:dyDescent="0.2">
      <c r="B23" s="8" t="s">
        <v>60</v>
      </c>
      <c r="C23" s="9">
        <f>SUM(Housing[Projected Cost])</f>
        <v>0</v>
      </c>
      <c r="D23" s="9">
        <f>SUM(Housing[Actual Cost])</f>
        <v>0</v>
      </c>
      <c r="E23" s="9">
        <f>SUM(E13:E22)</f>
        <v>0</v>
      </c>
      <c r="G23" s="16"/>
      <c r="H23" s="16"/>
      <c r="I23" s="16"/>
      <c r="J23" s="16"/>
    </row>
    <row r="24" spans="1:10" x14ac:dyDescent="0.2">
      <c r="B24" s="16"/>
      <c r="C24" s="16"/>
      <c r="D24" s="16"/>
      <c r="E24" s="16"/>
      <c r="G24" t="s">
        <v>20</v>
      </c>
      <c r="H24" t="s">
        <v>4</v>
      </c>
      <c r="I24" t="s">
        <v>5</v>
      </c>
      <c r="J24" t="s">
        <v>6</v>
      </c>
    </row>
    <row r="25" spans="1:10" x14ac:dyDescent="0.2">
      <c r="A25" s="13" t="s">
        <v>78</v>
      </c>
      <c r="B25" t="s">
        <v>21</v>
      </c>
      <c r="C25" t="s">
        <v>4</v>
      </c>
      <c r="D25" t="s">
        <v>5</v>
      </c>
      <c r="E25" t="s">
        <v>6</v>
      </c>
      <c r="G25" t="s">
        <v>22</v>
      </c>
      <c r="H25" s="3"/>
      <c r="I25" s="3"/>
      <c r="J25" s="3">
        <f t="shared" ref="J25:J30" si="2">SUM(H25-I25)</f>
        <v>0</v>
      </c>
    </row>
    <row r="26" spans="1:10" x14ac:dyDescent="0.2">
      <c r="B26" t="s">
        <v>23</v>
      </c>
      <c r="C26" s="3"/>
      <c r="D26" s="3"/>
      <c r="E26" s="3">
        <f t="shared" ref="E26:E31" si="3">SUM(C26-D26)</f>
        <v>0</v>
      </c>
      <c r="G26" t="s">
        <v>24</v>
      </c>
      <c r="H26" s="3"/>
      <c r="I26" s="3"/>
      <c r="J26" s="3">
        <f t="shared" si="2"/>
        <v>0</v>
      </c>
    </row>
    <row r="27" spans="1:10" x14ac:dyDescent="0.2">
      <c r="B27" t="s">
        <v>26</v>
      </c>
      <c r="C27" s="3"/>
      <c r="D27" s="3"/>
      <c r="E27" s="3">
        <f t="shared" si="3"/>
        <v>0</v>
      </c>
      <c r="G27" t="s">
        <v>25</v>
      </c>
      <c r="H27" s="3"/>
      <c r="I27" s="3"/>
      <c r="J27" s="3">
        <f t="shared" si="2"/>
        <v>0</v>
      </c>
    </row>
    <row r="28" spans="1:10" x14ac:dyDescent="0.2">
      <c r="B28" t="s">
        <v>27</v>
      </c>
      <c r="C28" s="3"/>
      <c r="D28" s="3"/>
      <c r="E28" s="3">
        <f t="shared" si="3"/>
        <v>0</v>
      </c>
      <c r="G28" t="s">
        <v>25</v>
      </c>
      <c r="H28" s="3"/>
      <c r="I28" s="3"/>
      <c r="J28" s="3">
        <f t="shared" si="2"/>
        <v>0</v>
      </c>
    </row>
    <row r="29" spans="1:10" x14ac:dyDescent="0.2">
      <c r="B29" t="s">
        <v>28</v>
      </c>
      <c r="C29" s="3"/>
      <c r="D29" s="3"/>
      <c r="E29" s="3">
        <f t="shared" si="3"/>
        <v>0</v>
      </c>
      <c r="G29" t="s">
        <v>25</v>
      </c>
      <c r="H29" s="3"/>
      <c r="I29" s="3"/>
      <c r="J29" s="3">
        <f t="shared" si="2"/>
        <v>0</v>
      </c>
    </row>
    <row r="30" spans="1:10" x14ac:dyDescent="0.2">
      <c r="B30" t="s">
        <v>29</v>
      </c>
      <c r="C30" s="3"/>
      <c r="D30" s="3"/>
      <c r="E30" s="3">
        <f t="shared" si="3"/>
        <v>0</v>
      </c>
      <c r="G30" t="s">
        <v>17</v>
      </c>
      <c r="H30" s="3"/>
      <c r="I30" s="3"/>
      <c r="J30" s="3">
        <f t="shared" si="2"/>
        <v>0</v>
      </c>
    </row>
    <row r="31" spans="1:10" x14ac:dyDescent="0.2">
      <c r="B31" t="s">
        <v>17</v>
      </c>
      <c r="C31" s="3"/>
      <c r="D31" s="3"/>
      <c r="E31" s="3">
        <f t="shared" si="3"/>
        <v>0</v>
      </c>
      <c r="G31" t="s">
        <v>60</v>
      </c>
      <c r="H31" s="3">
        <f>SUM(Loans[Projected Cost])</f>
        <v>0</v>
      </c>
      <c r="I31" s="3">
        <f>SUM(Loans[Actual Cost])</f>
        <v>0</v>
      </c>
      <c r="J31" s="3">
        <f>SUM(Loans[Difference])</f>
        <v>0</v>
      </c>
    </row>
    <row r="32" spans="1:10" x14ac:dyDescent="0.2">
      <c r="B32" t="s">
        <v>60</v>
      </c>
      <c r="C32" s="3">
        <f>SUM(Transportation[Projected Cost])</f>
        <v>0</v>
      </c>
      <c r="D32" s="3">
        <f>SUM(Transportation[Actual Cost])</f>
        <v>0</v>
      </c>
      <c r="E32" s="3">
        <f>SUM(E26:E31)</f>
        <v>0</v>
      </c>
      <c r="G32" s="16"/>
      <c r="H32" s="16"/>
      <c r="I32" s="16"/>
      <c r="J32" s="16"/>
    </row>
    <row r="33" spans="1:10" x14ac:dyDescent="0.2">
      <c r="B33" s="16"/>
      <c r="C33" s="16"/>
      <c r="D33" s="16"/>
      <c r="E33" s="16"/>
      <c r="G33" s="16"/>
      <c r="H33" s="16"/>
      <c r="I33" s="16"/>
      <c r="J33" s="16"/>
    </row>
    <row r="34" spans="1:10" x14ac:dyDescent="0.2">
      <c r="B34" t="s">
        <v>30</v>
      </c>
      <c r="C34" t="s">
        <v>4</v>
      </c>
      <c r="D34" t="s">
        <v>5</v>
      </c>
      <c r="E34" t="s">
        <v>6</v>
      </c>
      <c r="G34" t="s">
        <v>34</v>
      </c>
      <c r="H34" t="s">
        <v>4</v>
      </c>
      <c r="I34" t="s">
        <v>5</v>
      </c>
      <c r="J34" t="s">
        <v>6</v>
      </c>
    </row>
    <row r="35" spans="1:10" x14ac:dyDescent="0.2">
      <c r="A35" s="13" t="s">
        <v>79</v>
      </c>
      <c r="B35" t="s">
        <v>31</v>
      </c>
      <c r="C35" s="3"/>
      <c r="D35" s="3"/>
      <c r="E35" s="3">
        <f t="shared" ref="E35:E38" si="4">SUM(C35-D35)</f>
        <v>0</v>
      </c>
      <c r="G35" t="s">
        <v>35</v>
      </c>
      <c r="H35" s="3"/>
      <c r="I35" s="3"/>
      <c r="J35" s="3">
        <f t="shared" ref="J35:J37" si="5">SUM(H35-I35)</f>
        <v>0</v>
      </c>
    </row>
    <row r="36" spans="1:10" x14ac:dyDescent="0.2">
      <c r="B36" t="s">
        <v>32</v>
      </c>
      <c r="C36" s="3"/>
      <c r="D36" s="3"/>
      <c r="E36" s="3">
        <f t="shared" si="4"/>
        <v>0</v>
      </c>
      <c r="G36" t="s">
        <v>37</v>
      </c>
      <c r="H36" s="3"/>
      <c r="I36" s="3"/>
      <c r="J36" s="3">
        <f t="shared" si="5"/>
        <v>0</v>
      </c>
    </row>
    <row r="37" spans="1:10" x14ac:dyDescent="0.2">
      <c r="B37" t="s">
        <v>33</v>
      </c>
      <c r="C37" s="3"/>
      <c r="D37" s="3"/>
      <c r="E37" s="3">
        <f t="shared" si="4"/>
        <v>0</v>
      </c>
      <c r="G37" t="s">
        <v>17</v>
      </c>
      <c r="H37" s="3"/>
      <c r="I37" s="3"/>
      <c r="J37" s="3">
        <f t="shared" si="5"/>
        <v>0</v>
      </c>
    </row>
    <row r="38" spans="1:10" x14ac:dyDescent="0.2">
      <c r="B38" t="s">
        <v>17</v>
      </c>
      <c r="C38" s="3"/>
      <c r="D38" s="3"/>
      <c r="E38" s="3">
        <f t="shared" si="4"/>
        <v>0</v>
      </c>
      <c r="G38" t="s">
        <v>60</v>
      </c>
      <c r="H38" s="3">
        <f>SUM(Savings[Projected Cost])</f>
        <v>0</v>
      </c>
      <c r="I38" s="3">
        <f>SUM(Savings[Actual Cost])</f>
        <v>0</v>
      </c>
      <c r="J38" s="3">
        <f>SUM(Savings[Difference])</f>
        <v>0</v>
      </c>
    </row>
    <row r="39" spans="1:10" x14ac:dyDescent="0.2">
      <c r="B39" t="s">
        <v>60</v>
      </c>
      <c r="C39" s="3">
        <f>SUM(Insurance[Projected Cost])</f>
        <v>0</v>
      </c>
      <c r="D39" s="3">
        <f>SUM(Insurance[Actual Cost])</f>
        <v>0</v>
      </c>
      <c r="E39" s="3">
        <f>SUM(E35:E38)</f>
        <v>0</v>
      </c>
      <c r="G39" s="16"/>
      <c r="H39" s="16"/>
      <c r="I39" s="16"/>
      <c r="J39" s="16"/>
    </row>
    <row r="40" spans="1:10" x14ac:dyDescent="0.2">
      <c r="B40" s="16"/>
      <c r="C40" s="16"/>
      <c r="D40" s="16"/>
      <c r="E40" s="16"/>
      <c r="G40" t="s">
        <v>40</v>
      </c>
      <c r="H40" t="s">
        <v>4</v>
      </c>
      <c r="I40" t="s">
        <v>5</v>
      </c>
      <c r="J40" t="s">
        <v>6</v>
      </c>
    </row>
    <row r="41" spans="1:10" x14ac:dyDescent="0.2">
      <c r="B41" t="s">
        <v>36</v>
      </c>
      <c r="C41" t="s">
        <v>4</v>
      </c>
      <c r="D41" t="s">
        <v>5</v>
      </c>
      <c r="E41" t="s">
        <v>6</v>
      </c>
      <c r="G41" t="s">
        <v>41</v>
      </c>
      <c r="H41" s="3"/>
      <c r="I41" s="3"/>
      <c r="J41" s="3">
        <f t="shared" ref="J41:J43" si="6">SUM(H41-I41)</f>
        <v>0</v>
      </c>
    </row>
    <row r="42" spans="1:10" x14ac:dyDescent="0.2">
      <c r="A42" s="13" t="s">
        <v>80</v>
      </c>
      <c r="B42" t="s">
        <v>38</v>
      </c>
      <c r="C42" s="3"/>
      <c r="D42" s="3"/>
      <c r="E42" s="3">
        <f t="shared" ref="E42:E44" si="7">SUM(C42-D42)</f>
        <v>0</v>
      </c>
      <c r="G42" t="s">
        <v>43</v>
      </c>
      <c r="H42" s="3"/>
      <c r="I42" s="3"/>
      <c r="J42" s="3">
        <f t="shared" si="6"/>
        <v>0</v>
      </c>
    </row>
    <row r="43" spans="1:10" x14ac:dyDescent="0.2">
      <c r="B43" t="s">
        <v>39</v>
      </c>
      <c r="C43" s="3"/>
      <c r="D43" s="3"/>
      <c r="E43" s="3">
        <f t="shared" si="7"/>
        <v>0</v>
      </c>
      <c r="G43" t="s">
        <v>45</v>
      </c>
      <c r="H43" s="3"/>
      <c r="I43" s="3"/>
      <c r="J43" s="3">
        <f t="shared" si="6"/>
        <v>0</v>
      </c>
    </row>
    <row r="44" spans="1:10" x14ac:dyDescent="0.2">
      <c r="B44" t="s">
        <v>17</v>
      </c>
      <c r="C44" s="3"/>
      <c r="D44" s="3"/>
      <c r="E44" s="3">
        <f t="shared" si="7"/>
        <v>0</v>
      </c>
      <c r="G44" t="s">
        <v>60</v>
      </c>
      <c r="H44" s="3">
        <f>SUM(Gifts[Projected Cost])</f>
        <v>0</v>
      </c>
      <c r="I44" s="3">
        <f>SUM(Gifts[Actual Cost])</f>
        <v>0</v>
      </c>
      <c r="J44" s="3">
        <f>SUM(Gifts[Difference])</f>
        <v>0</v>
      </c>
    </row>
    <row r="45" spans="1:10" x14ac:dyDescent="0.2">
      <c r="B45" t="s">
        <v>60</v>
      </c>
      <c r="C45" s="3">
        <f>SUM(Food[Projected Cost])</f>
        <v>0</v>
      </c>
      <c r="D45" s="3">
        <f>SUM(Food[Actual Cost])</f>
        <v>0</v>
      </c>
      <c r="E45" s="3">
        <f>SUM(E42:E44)</f>
        <v>0</v>
      </c>
      <c r="G45" s="16"/>
      <c r="H45" s="16"/>
      <c r="I45" s="16"/>
      <c r="J45" s="16"/>
    </row>
    <row r="46" spans="1:10" x14ac:dyDescent="0.2">
      <c r="B46" s="16"/>
      <c r="C46" s="16"/>
      <c r="D46" s="16"/>
      <c r="E46" s="16"/>
      <c r="G46" t="s">
        <v>49</v>
      </c>
      <c r="H46" t="s">
        <v>4</v>
      </c>
      <c r="I46" t="s">
        <v>5</v>
      </c>
      <c r="J46" t="s">
        <v>6</v>
      </c>
    </row>
    <row r="47" spans="1:10" x14ac:dyDescent="0.2">
      <c r="B47" t="s">
        <v>42</v>
      </c>
      <c r="C47" t="s">
        <v>4</v>
      </c>
      <c r="D47" t="s">
        <v>5</v>
      </c>
      <c r="E47" t="s">
        <v>6</v>
      </c>
      <c r="G47" t="s">
        <v>50</v>
      </c>
      <c r="H47" s="3"/>
      <c r="I47" s="3"/>
      <c r="J47" s="3">
        <f t="shared" ref="J47:J50" si="8">SUM(H47-I47)</f>
        <v>0</v>
      </c>
    </row>
    <row r="48" spans="1:10" x14ac:dyDescent="0.2">
      <c r="A48" s="13" t="s">
        <v>81</v>
      </c>
      <c r="B48" t="s">
        <v>44</v>
      </c>
      <c r="C48" s="3"/>
      <c r="D48" s="3"/>
      <c r="E48" s="3">
        <f t="shared" ref="E48:E51" si="9">SUM(C48*D48)</f>
        <v>0</v>
      </c>
      <c r="G48" t="s">
        <v>51</v>
      </c>
      <c r="H48" s="3"/>
      <c r="I48" s="3"/>
      <c r="J48" s="3">
        <f t="shared" si="8"/>
        <v>0</v>
      </c>
    </row>
    <row r="49" spans="1:10" x14ac:dyDescent="0.2">
      <c r="B49" t="s">
        <v>47</v>
      </c>
      <c r="C49" s="3"/>
      <c r="D49" s="3"/>
      <c r="E49" s="3">
        <f t="shared" si="9"/>
        <v>0</v>
      </c>
      <c r="G49" t="s">
        <v>52</v>
      </c>
      <c r="H49" s="3"/>
      <c r="I49" s="3"/>
      <c r="J49" s="3">
        <f t="shared" si="8"/>
        <v>0</v>
      </c>
    </row>
    <row r="50" spans="1:10" x14ac:dyDescent="0.2">
      <c r="B50" t="s">
        <v>48</v>
      </c>
      <c r="C50" s="3"/>
      <c r="D50" s="3"/>
      <c r="E50" s="3">
        <f t="shared" si="9"/>
        <v>0</v>
      </c>
      <c r="G50" t="s">
        <v>17</v>
      </c>
      <c r="H50" s="3"/>
      <c r="I50" s="3"/>
      <c r="J50" s="3">
        <f t="shared" si="8"/>
        <v>0</v>
      </c>
    </row>
    <row r="51" spans="1:10" x14ac:dyDescent="0.2">
      <c r="B51" t="s">
        <v>17</v>
      </c>
      <c r="C51" s="3"/>
      <c r="D51" s="3"/>
      <c r="E51" s="3">
        <f t="shared" si="9"/>
        <v>0</v>
      </c>
      <c r="G51" t="s">
        <v>60</v>
      </c>
      <c r="H51" s="3">
        <f>SUM(Legal[Projected Cost])</f>
        <v>0</v>
      </c>
      <c r="I51" s="3">
        <f>SUM(Legal[Actual Cost])</f>
        <v>0</v>
      </c>
      <c r="J51" s="3">
        <f>SUM(Legal[Difference])</f>
        <v>0</v>
      </c>
    </row>
    <row r="52" spans="1:10" x14ac:dyDescent="0.2">
      <c r="B52" t="s">
        <v>60</v>
      </c>
      <c r="C52" s="3">
        <f>SUM(Pets[Projected Cost])</f>
        <v>0</v>
      </c>
      <c r="D52" s="3">
        <f>SUM(Pets[Actual Cost])</f>
        <v>0</v>
      </c>
      <c r="E52" s="3">
        <f>SUM(Pets[Difference])</f>
        <v>0</v>
      </c>
      <c r="G52" s="16"/>
      <c r="H52" s="16"/>
      <c r="I52" s="16"/>
      <c r="J52" s="16"/>
    </row>
    <row r="53" spans="1:10" x14ac:dyDescent="0.2">
      <c r="B53" s="16"/>
      <c r="C53" s="16"/>
      <c r="D53" s="16"/>
      <c r="E53" s="16"/>
      <c r="G53" s="17" t="s">
        <v>56</v>
      </c>
      <c r="H53" s="17"/>
      <c r="I53" s="17"/>
      <c r="J53" s="18">
        <f>SUM(C23,C32,C39,C45,C52,C62,H22,H31,H38,H44,H51)</f>
        <v>0</v>
      </c>
    </row>
    <row r="54" spans="1:10" x14ac:dyDescent="0.2">
      <c r="B54" s="8" t="s">
        <v>53</v>
      </c>
      <c r="C54" s="8" t="s">
        <v>4</v>
      </c>
      <c r="D54" s="8" t="s">
        <v>5</v>
      </c>
      <c r="E54" s="8" t="s">
        <v>6</v>
      </c>
      <c r="G54" s="17"/>
      <c r="H54" s="17"/>
      <c r="I54" s="17"/>
      <c r="J54" s="18"/>
    </row>
    <row r="55" spans="1:10" x14ac:dyDescent="0.2">
      <c r="B55" s="8" t="s">
        <v>46</v>
      </c>
      <c r="C55" s="9"/>
      <c r="D55" s="9"/>
      <c r="E55" s="9">
        <f t="shared" ref="E55:E61" si="10">SUM(C55-D55)</f>
        <v>0</v>
      </c>
      <c r="G55" s="17" t="s">
        <v>57</v>
      </c>
      <c r="H55" s="17"/>
      <c r="I55" s="17"/>
      <c r="J55" s="18">
        <f>SUM(D23,D32,D39,D45,D52,D62,I22,I31,I38,I44,I51)</f>
        <v>0</v>
      </c>
    </row>
    <row r="56" spans="1:10" x14ac:dyDescent="0.2">
      <c r="A56" s="13" t="s">
        <v>82</v>
      </c>
      <c r="B56" s="8" t="s">
        <v>54</v>
      </c>
      <c r="C56" s="9"/>
      <c r="D56" s="9"/>
      <c r="E56" s="9">
        <f t="shared" si="10"/>
        <v>0</v>
      </c>
      <c r="G56" s="17"/>
      <c r="H56" s="17"/>
      <c r="I56" s="17"/>
      <c r="J56" s="18"/>
    </row>
    <row r="57" spans="1:10" x14ac:dyDescent="0.2">
      <c r="B57" s="8" t="s">
        <v>55</v>
      </c>
      <c r="C57" s="9"/>
      <c r="D57" s="9"/>
      <c r="E57" s="9">
        <f t="shared" si="10"/>
        <v>0</v>
      </c>
      <c r="G57" s="17" t="s">
        <v>59</v>
      </c>
      <c r="H57" s="17"/>
      <c r="I57" s="17"/>
      <c r="J57" s="18">
        <f>SUM(E23,E32,E39,E45,E52,E62,J22,J31,J38,J44,J51)</f>
        <v>0</v>
      </c>
    </row>
    <row r="58" spans="1:10" x14ac:dyDescent="0.2">
      <c r="B58" s="8" t="s">
        <v>91</v>
      </c>
      <c r="C58" s="9"/>
      <c r="D58" s="9"/>
      <c r="E58" s="9">
        <f t="shared" si="10"/>
        <v>0</v>
      </c>
      <c r="G58" s="17"/>
      <c r="H58" s="17"/>
      <c r="I58" s="17"/>
      <c r="J58" s="18"/>
    </row>
    <row r="59" spans="1:10" x14ac:dyDescent="0.2">
      <c r="A59" s="13" t="s">
        <v>83</v>
      </c>
      <c r="B59" s="8" t="s">
        <v>87</v>
      </c>
      <c r="C59" s="9"/>
      <c r="D59" s="9"/>
      <c r="E59" s="9">
        <f t="shared" si="10"/>
        <v>0</v>
      </c>
    </row>
    <row r="60" spans="1:10" x14ac:dyDescent="0.2">
      <c r="B60" s="8" t="s">
        <v>58</v>
      </c>
      <c r="C60" s="9"/>
      <c r="D60" s="9"/>
      <c r="E60" s="9">
        <f t="shared" si="10"/>
        <v>0</v>
      </c>
    </row>
    <row r="61" spans="1:10" x14ac:dyDescent="0.2">
      <c r="B61" s="8" t="s">
        <v>17</v>
      </c>
      <c r="C61" s="9"/>
      <c r="D61" s="9"/>
      <c r="E61" s="9">
        <f t="shared" si="10"/>
        <v>0</v>
      </c>
    </row>
    <row r="62" spans="1:10" x14ac:dyDescent="0.2">
      <c r="B62" s="8" t="s">
        <v>60</v>
      </c>
      <c r="C62" s="9">
        <f>SUM(PersonalCare[Projected Cost])</f>
        <v>0</v>
      </c>
      <c r="D62" s="9">
        <f>SUM(PersonalCare[Actual Cost])</f>
        <v>0</v>
      </c>
      <c r="E62" s="9">
        <f>SUM(PersonalCare[Difference])</f>
        <v>0</v>
      </c>
    </row>
    <row r="63" spans="1:10" x14ac:dyDescent="0.2">
      <c r="B63" s="16"/>
      <c r="C63" s="16"/>
      <c r="D63" s="16"/>
      <c r="E63" s="16"/>
    </row>
  </sheetData>
  <mergeCells count="32">
    <mergeCell ref="C4:D4"/>
    <mergeCell ref="B8:B10"/>
    <mergeCell ref="B4:B6"/>
    <mergeCell ref="G8:I9"/>
    <mergeCell ref="G6:I7"/>
    <mergeCell ref="G4:I5"/>
    <mergeCell ref="C10:D10"/>
    <mergeCell ref="C9:D9"/>
    <mergeCell ref="C8:D8"/>
    <mergeCell ref="C6:D6"/>
    <mergeCell ref="C5:D5"/>
    <mergeCell ref="G32:J32"/>
    <mergeCell ref="J8:J9"/>
    <mergeCell ref="J6:J7"/>
    <mergeCell ref="J4:J5"/>
    <mergeCell ref="G53:I54"/>
    <mergeCell ref="G23:J23"/>
    <mergeCell ref="B24:E24"/>
    <mergeCell ref="B33:E33"/>
    <mergeCell ref="B40:E40"/>
    <mergeCell ref="B46:E46"/>
    <mergeCell ref="B53:E53"/>
    <mergeCell ref="B63:E63"/>
    <mergeCell ref="G52:J52"/>
    <mergeCell ref="G45:J45"/>
    <mergeCell ref="G39:J39"/>
    <mergeCell ref="G33:J33"/>
    <mergeCell ref="G57:I58"/>
    <mergeCell ref="J57:J58"/>
    <mergeCell ref="J53:J54"/>
    <mergeCell ref="J55:J56"/>
    <mergeCell ref="G55:I56"/>
  </mergeCells>
  <conditionalFormatting sqref="J8:J9">
    <cfRule type="cellIs" dxfId="65" priority="2" operator="lessThan">
      <formula>0</formula>
    </cfRule>
  </conditionalFormatting>
  <conditionalFormatting sqref="J57:J58">
    <cfRule type="cellIs" dxfId="64" priority="1" operator="lessThan">
      <formula>0</formula>
    </cfRule>
  </conditionalFormatting>
  <printOptions horizontalCentered="1"/>
  <pageMargins left="0.4" right="0.4" top="0.4" bottom="0.4" header="0.3" footer="0.3"/>
  <pageSetup scale="81" fitToHeight="0" orientation="portrait" r:id="rId1"/>
  <headerFooter differentFirst="1">
    <oddFooter>Page &amp;P of &amp;N</oddFooter>
  </headerFooter>
  <drawing r:id="rId2"/>
  <tableParts count="11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0B7602-3435-4CB4-90DC-F527DC1F048D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16c05727-aa75-4e4a-9b5f-8a80a1165891"/>
    <ds:schemaRef ds:uri="http://schemas.openxmlformats.org/package/2006/metadata/core-properties"/>
    <ds:schemaRef ds:uri="71af3243-3dd4-4a8d-8c0d-dd76da1f02a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4DE4676-C32B-444D-BC55-FAD6AF00F7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974BBE-4C65-41A4-8B89-193EE10AA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START</vt:lpstr>
      <vt:lpstr>PERSONAL MONTHLY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2019-07-07T23:05:09Z</dcterms:created>
  <dcterms:modified xsi:type="dcterms:W3CDTF">2020-06-22T13:35:08Z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